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workbookProtection workbookAlgorithmName="SHA-512" workbookHashValue="MQ/X6eq7T6SjHuQaZVUmpos4yn7CMC6YcvG23iDJheHmjIfYJEPZRoE85a90lX/9irlqgFbmrwatA3a0IWJp1g==" workbookSaltValue="wT9FOf4DDKvQHFGNvSlDJw==" workbookSpinCount="100000" lockStructure="1"/>
  <bookViews>
    <workbookView xWindow="0" yWindow="0" windowWidth="19200" windowHeight="8560"/>
  </bookViews>
  <sheets>
    <sheet name="DPPM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  <c r="F22" i="1"/>
  <c r="F21" i="1"/>
  <c r="F20" i="1"/>
  <c r="F19" i="1"/>
  <c r="F18" i="1"/>
  <c r="G21" i="1"/>
  <c r="G30" i="1"/>
  <c r="G29" i="1"/>
  <c r="G28" i="1"/>
  <c r="G27" i="1"/>
  <c r="G26" i="1"/>
  <c r="G25" i="1"/>
  <c r="G24" i="1"/>
  <c r="G23" i="1"/>
  <c r="G22" i="1"/>
  <c r="G20" i="1"/>
  <c r="G19" i="1"/>
  <c r="G18" i="1"/>
  <c r="F31" i="1" l="1"/>
  <c r="F32" i="1" s="1"/>
</calcChain>
</file>

<file path=xl/sharedStrings.xml><?xml version="1.0" encoding="utf-8"?>
<sst xmlns="http://schemas.openxmlformats.org/spreadsheetml/2006/main" count="45" uniqueCount="42">
  <si>
    <t>Judul</t>
  </si>
  <si>
    <t>Tim Peneliti</t>
  </si>
  <si>
    <t>Skema</t>
  </si>
  <si>
    <t>:</t>
  </si>
  <si>
    <t>Administrasi</t>
  </si>
  <si>
    <t>Kesesuaian Isi Per Bagian</t>
  </si>
  <si>
    <t>Jumlah Kata Per Bagian</t>
  </si>
  <si>
    <t>Model Penulisan Sitasi Dan Penulisan Daftar Pustaka</t>
  </si>
  <si>
    <t>Ketua Pengusul Memiliki Hasil Penelitian Yang Relevan Dalam Bentuk Artikel Di Jurnal Sebagai Penulis Pertama (First author) Atau Penulis Korespondensi (Corresponding Author)</t>
  </si>
  <si>
    <t>Memiliki Mitra Yang Dibuktikan Dengan Surat Pernyataan</t>
  </si>
  <si>
    <t>Penilaian</t>
  </si>
  <si>
    <t>Komponen Penilaian</t>
  </si>
  <si>
    <t>Substansi</t>
  </si>
  <si>
    <t>Rekam jejak yang relevan</t>
  </si>
  <si>
    <t>Publikasi, kekayaan intelektual, buku ketua pengusul yang disitasi pada proposal</t>
  </si>
  <si>
    <t>Relevansi kepakaran pengusul dengan tema proposal (kata kunci)</t>
  </si>
  <si>
    <t>Jumlah kolaborator publikasi jurnal bereputasi internasional</t>
  </si>
  <si>
    <t>Ketajaman perumusan masalah</t>
  </si>
  <si>
    <t>Inovasi pendekatan pemecahan masalah</t>
  </si>
  <si>
    <t>State of the art dan kebaruan</t>
  </si>
  <si>
    <t>akurasi peta jalan (roadmap) penelitian</t>
  </si>
  <si>
    <t>Urgensi Penelitian</t>
  </si>
  <si>
    <t>Akurasi metode penelitian</t>
  </si>
  <si>
    <t>Kejelasan pembagian tugas tim peneliti</t>
  </si>
  <si>
    <t>Kesesuaian metode dengan waktu, luaran dan fasilitas</t>
  </si>
  <si>
    <t>Kredibilitas mitra dan bentuk dukungan</t>
  </si>
  <si>
    <t>Metode</t>
  </si>
  <si>
    <t>Referensi</t>
  </si>
  <si>
    <t>Kebaruan referensi</t>
  </si>
  <si>
    <t>Relevansi dan kualitas referensi</t>
  </si>
  <si>
    <t>Skor</t>
  </si>
  <si>
    <t>Skor Akhir</t>
  </si>
  <si>
    <t>Rekomendasi</t>
  </si>
  <si>
    <t>Deskripsi</t>
  </si>
  <si>
    <t>Capaian/potensi perbaikan</t>
  </si>
  <si>
    <t>SELF-ASSESSMENT</t>
  </si>
  <si>
    <t>USULAN PROPOSAL RISET DPPM 2025</t>
  </si>
  <si>
    <t>@2025, ZBPambuko</t>
  </si>
  <si>
    <t>gggggg</t>
  </si>
  <si>
    <t>Asarst</t>
  </si>
  <si>
    <t>Penelitian Dasar</t>
  </si>
  <si>
    <t>hoihjihijijij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</si>
</sst>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2" fillId="3" borderId="0" xfId="0" applyFont="1" applyFill="1" applyAlignment="1">
      <alignment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0" borderId="3" xfId="0" applyFont="1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6" fillId="3" borderId="0" xfId="1" quotePrefix="1" applyFont="1" applyFill="1" applyAlignment="1">
      <alignment vertical="top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left" vertical="top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3" fillId="3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1981202</xdr:colOff>
      <xdr:row>0</xdr:row>
      <xdr:rowOff>38100</xdr:rowOff>
    </xdr:from>
    <xdr:to>
      <xdr:col>7</xdr:col>
      <xdr:colOff>2415847</xdr:colOff>
      <xdr:row>2</xdr:row>
      <xdr:rowOff>4500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75A374B3-704E-A74E-BCC8-45D566BE6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2" y="38100"/>
          <a:ext cx="2695245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rive.google.com/file/d/19vM3rasGepnnVfEMGKTYQPPiJHVVeIF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tabSelected="1" topLeftCell="A22" zoomScaleNormal="100" workbookViewId="0">
      <selection activeCell="D31" sqref="D31"/>
    </sheetView>
  </sheetViews>
  <sheetFormatPr defaultColWidth="10.83203125" defaultRowHeight="15.5" x14ac:dyDescent="0.35"/>
  <cols>
    <col min="1" max="1" width="2.5" style="1" customWidth="1"/>
    <col min="2" max="2" width="14" style="1" customWidth="1"/>
    <col min="3" max="3" width="2" style="2" customWidth="1"/>
    <col min="4" max="4" width="43.83203125" style="3" customWidth="1"/>
    <col min="5" max="5" width="14.33203125" style="1" customWidth="1"/>
    <col min="6" max="6" width="10.83203125" style="1"/>
    <col min="7" max="7" width="29.6640625" style="1" customWidth="1"/>
    <col min="8" max="8" width="31.83203125" style="1" customWidth="1"/>
    <col min="9" max="9" width="2.1640625" style="1" customWidth="1"/>
    <col min="10" max="16384" width="10.83203125" style="1"/>
  </cols>
  <sheetData>
    <row r="1" spans="1:9" ht="23.5" x14ac:dyDescent="0.35">
      <c r="A1" s="15"/>
      <c r="B1" s="12" t="s">
        <v>35</v>
      </c>
      <c r="C1" s="13"/>
      <c r="D1" s="14"/>
      <c r="E1" s="15"/>
      <c r="F1" s="15"/>
      <c r="G1" s="15"/>
      <c r="H1" s="15"/>
      <c r="I1" s="15"/>
    </row>
    <row r="2" spans="1:9" ht="23.5" x14ac:dyDescent="0.35">
      <c r="A2" s="15"/>
      <c r="B2" s="12" t="s">
        <v>36</v>
      </c>
      <c r="C2" s="13"/>
      <c r="D2" s="14"/>
      <c r="E2" s="15"/>
      <c r="F2" s="15"/>
      <c r="G2" s="15"/>
      <c r="H2" s="15"/>
      <c r="I2" s="15"/>
    </row>
    <row r="3" spans="1:9" x14ac:dyDescent="0.35">
      <c r="A3" s="15"/>
      <c r="B3" s="15"/>
      <c r="C3" s="13"/>
      <c r="D3" s="14"/>
      <c r="E3" s="15"/>
      <c r="F3" s="15"/>
      <c r="G3" s="15"/>
      <c r="H3" s="15"/>
      <c r="I3" s="15"/>
    </row>
    <row r="4" spans="1:9" ht="16" thickBot="1" x14ac:dyDescent="0.4">
      <c r="A4" s="15"/>
      <c r="B4" s="15"/>
      <c r="C4" s="13"/>
      <c r="D4" s="14"/>
      <c r="E4" s="15"/>
      <c r="F4" s="15"/>
      <c r="G4" s="15"/>
      <c r="H4" s="15"/>
      <c r="I4" s="15"/>
    </row>
    <row r="5" spans="1:9" ht="36" customHeight="1" thickTop="1" thickBot="1" x14ac:dyDescent="0.4">
      <c r="A5" s="15"/>
      <c r="B5" s="18" t="s">
        <v>0</v>
      </c>
      <c r="C5" s="19" t="s">
        <v>3</v>
      </c>
      <c r="D5" s="27" t="s">
        <v>38</v>
      </c>
      <c r="E5" s="27"/>
      <c r="F5" s="27"/>
      <c r="G5" s="27"/>
      <c r="H5" s="28"/>
      <c r="I5" s="15"/>
    </row>
    <row r="6" spans="1:9" ht="16.5" thickTop="1" thickBot="1" x14ac:dyDescent="0.4">
      <c r="A6" s="15"/>
      <c r="B6" s="18" t="s">
        <v>1</v>
      </c>
      <c r="C6" s="19" t="s">
        <v>3</v>
      </c>
      <c r="D6" s="27" t="s">
        <v>39</v>
      </c>
      <c r="E6" s="27"/>
      <c r="F6" s="27"/>
      <c r="G6" s="27"/>
      <c r="H6" s="28"/>
      <c r="I6" s="15"/>
    </row>
    <row r="7" spans="1:9" ht="16.5" thickTop="1" thickBot="1" x14ac:dyDescent="0.4">
      <c r="A7" s="15"/>
      <c r="B7" s="18" t="s">
        <v>2</v>
      </c>
      <c r="C7" s="19" t="s">
        <v>3</v>
      </c>
      <c r="D7" s="27" t="s">
        <v>40</v>
      </c>
      <c r="E7" s="27"/>
      <c r="F7" s="27"/>
      <c r="G7" s="27"/>
      <c r="H7" s="28"/>
      <c r="I7" s="15"/>
    </row>
    <row r="8" spans="1:9" ht="16" thickTop="1" x14ac:dyDescent="0.35">
      <c r="A8" s="15"/>
      <c r="B8" s="15"/>
      <c r="C8" s="13"/>
      <c r="D8" s="14"/>
      <c r="E8" s="15"/>
      <c r="F8" s="15"/>
      <c r="G8" s="15"/>
      <c r="H8" s="15"/>
      <c r="I8" s="15"/>
    </row>
    <row r="9" spans="1:9" ht="16" thickBot="1" x14ac:dyDescent="0.4">
      <c r="A9" s="15"/>
      <c r="B9" s="26" t="s">
        <v>4</v>
      </c>
      <c r="C9" s="26"/>
      <c r="D9" s="26"/>
      <c r="E9" s="15"/>
      <c r="F9" s="15"/>
      <c r="G9" s="15"/>
      <c r="H9" s="15"/>
      <c r="I9" s="15"/>
    </row>
    <row r="10" spans="1:9" s="2" customFormat="1" ht="16.5" thickTop="1" thickBot="1" x14ac:dyDescent="0.4">
      <c r="A10" s="13"/>
      <c r="B10" s="25" t="s">
        <v>11</v>
      </c>
      <c r="C10" s="25"/>
      <c r="D10" s="25"/>
      <c r="E10" s="11" t="s">
        <v>10</v>
      </c>
      <c r="F10" s="13"/>
      <c r="G10" s="17"/>
      <c r="H10" s="13"/>
      <c r="I10" s="13"/>
    </row>
    <row r="11" spans="1:9" ht="16.5" thickTop="1" thickBot="1" x14ac:dyDescent="0.4">
      <c r="A11" s="15"/>
      <c r="B11" s="24" t="s">
        <v>5</v>
      </c>
      <c r="C11" s="24"/>
      <c r="D11" s="24"/>
      <c r="E11" s="20"/>
      <c r="F11" s="15"/>
      <c r="G11" s="29"/>
      <c r="H11" s="29"/>
      <c r="I11" s="15"/>
    </row>
    <row r="12" spans="1:9" ht="16.5" thickTop="1" thickBot="1" x14ac:dyDescent="0.4">
      <c r="A12" s="15"/>
      <c r="B12" s="24" t="s">
        <v>6</v>
      </c>
      <c r="C12" s="24"/>
      <c r="D12" s="24"/>
      <c r="E12" s="20"/>
      <c r="F12" s="15"/>
      <c r="G12" s="29"/>
      <c r="H12" s="29"/>
      <c r="I12" s="15"/>
    </row>
    <row r="13" spans="1:9" ht="16.5" thickTop="1" thickBot="1" x14ac:dyDescent="0.4">
      <c r="A13" s="15"/>
      <c r="B13" s="24" t="s">
        <v>7</v>
      </c>
      <c r="C13" s="24"/>
      <c r="D13" s="24"/>
      <c r="E13" s="20"/>
      <c r="F13" s="15"/>
      <c r="G13" s="29"/>
      <c r="H13" s="29"/>
      <c r="I13" s="15"/>
    </row>
    <row r="14" spans="1:9" ht="54" customHeight="1" thickTop="1" thickBot="1" x14ac:dyDescent="0.4">
      <c r="A14" s="15"/>
      <c r="B14" s="24" t="s">
        <v>8</v>
      </c>
      <c r="C14" s="24"/>
      <c r="D14" s="24"/>
      <c r="E14" s="20"/>
      <c r="F14" s="15"/>
      <c r="G14" s="29"/>
      <c r="H14" s="29"/>
      <c r="I14" s="15"/>
    </row>
    <row r="15" spans="1:9" ht="16.5" thickTop="1" thickBot="1" x14ac:dyDescent="0.4">
      <c r="A15" s="15"/>
      <c r="B15" s="24" t="s">
        <v>9</v>
      </c>
      <c r="C15" s="24"/>
      <c r="D15" s="24"/>
      <c r="E15" s="20"/>
      <c r="F15" s="15"/>
      <c r="G15" s="29"/>
      <c r="H15" s="29"/>
      <c r="I15" s="15"/>
    </row>
    <row r="16" spans="1:9" ht="16.5" thickTop="1" thickBot="1" x14ac:dyDescent="0.4">
      <c r="A16" s="15"/>
      <c r="B16" s="16"/>
      <c r="C16" s="16"/>
      <c r="D16" s="16"/>
      <c r="E16" s="15"/>
      <c r="F16" s="15"/>
      <c r="G16" s="15"/>
      <c r="H16" s="15"/>
      <c r="I16" s="15"/>
    </row>
    <row r="17" spans="1:9" s="2" customFormat="1" ht="16.5" thickTop="1" thickBot="1" x14ac:dyDescent="0.4">
      <c r="A17" s="13"/>
      <c r="B17" s="25" t="s">
        <v>12</v>
      </c>
      <c r="C17" s="25"/>
      <c r="D17" s="25"/>
      <c r="E17" s="11" t="s">
        <v>30</v>
      </c>
      <c r="F17" s="11" t="s">
        <v>10</v>
      </c>
      <c r="G17" s="11" t="s">
        <v>33</v>
      </c>
      <c r="H17" s="11" t="s">
        <v>34</v>
      </c>
      <c r="I17" s="13"/>
    </row>
    <row r="18" spans="1:9" ht="32" thickTop="1" thickBot="1" x14ac:dyDescent="0.4">
      <c r="A18" s="15"/>
      <c r="B18" s="24" t="s">
        <v>13</v>
      </c>
      <c r="C18" s="24"/>
      <c r="D18" s="5" t="s">
        <v>14</v>
      </c>
      <c r="E18" s="21"/>
      <c r="F18" s="4">
        <f>E18*(IF($D$7="Penelitian Terapan",10,IF($D$7="Penelitian Dasar",5,IF($D$7="Penelitian Dosen Pemula",3,0))))</f>
        <v>0</v>
      </c>
      <c r="G18" s="6" t="str">
        <f>IF(E18=1,"0 Karya",IF(E18=2,"1 Karya",IF(E18=3,"2-4 karya",IF(E18=4,"5 karya atau lebih","Null"))))</f>
        <v>Null</v>
      </c>
      <c r="H18" s="22"/>
      <c r="I18" s="15"/>
    </row>
    <row r="19" spans="1:9" ht="32" thickTop="1" thickBot="1" x14ac:dyDescent="0.4">
      <c r="A19" s="15"/>
      <c r="B19" s="24"/>
      <c r="C19" s="24"/>
      <c r="D19" s="5" t="s">
        <v>15</v>
      </c>
      <c r="E19" s="21"/>
      <c r="F19" s="4">
        <f>E19*(IF($D$7="Penelitian Terapan",10,IF($D$7="Penelitian Dasar",5,IF($D$7="Penelitian Dosen Pemula",3,0))))</f>
        <v>0</v>
      </c>
      <c r="G19" s="6" t="str">
        <f>IF(E19=1,"tidak relevan",IF(E19=2,"kurang relevan",IF(E19=3,"-",IF(E19=4,"relevan","Null"))))</f>
        <v>Null</v>
      </c>
      <c r="H19" s="22"/>
      <c r="I19" s="15"/>
    </row>
    <row r="20" spans="1:9" ht="32" thickTop="1" thickBot="1" x14ac:dyDescent="0.4">
      <c r="A20" s="15"/>
      <c r="B20" s="24"/>
      <c r="C20" s="24"/>
      <c r="D20" s="5" t="s">
        <v>16</v>
      </c>
      <c r="E20" s="21"/>
      <c r="F20" s="4">
        <f>E20*(IF($D$7="Penelitian Terapan",10,IF($D$7="Penelitian Dasar",5,IF($D$7="Penelitian Dosen Pemula",2,0))))</f>
        <v>0</v>
      </c>
      <c r="G20" s="6" t="str">
        <f>IF(E20=1,"&lt;10 kolaborasi",IF(E20=2,"10-29 kolaborasi",IF(E20=3,"30-49 kolaborasi",IF(E20=4,"&gt;=50 kolaborasi","Null"))))</f>
        <v>Null</v>
      </c>
      <c r="H20" s="22"/>
      <c r="I20" s="15"/>
    </row>
    <row r="21" spans="1:9" ht="16.5" thickTop="1" thickBot="1" x14ac:dyDescent="0.4">
      <c r="A21" s="15"/>
      <c r="B21" s="24" t="s">
        <v>21</v>
      </c>
      <c r="C21" s="24"/>
      <c r="D21" s="5" t="s">
        <v>17</v>
      </c>
      <c r="E21" s="21"/>
      <c r="F21" s="4">
        <f>E21*IF($D$7="Penelitian Terapan",10,IF($D$7="Penelitian Dasar",15,IF($D$7="Penelitian Dosen Pemula",15,0)))</f>
        <v>0</v>
      </c>
      <c r="G21" s="6" t="str">
        <f>IF(E21=1,"tidak tajam",IF(E21=2,"kurang tajam",IF(E21=3,"-",IF(E21=4,"tajam","Null"))))</f>
        <v>Null</v>
      </c>
      <c r="H21" s="22" t="s">
        <v>41</v>
      </c>
      <c r="I21" s="15"/>
    </row>
    <row r="22" spans="1:9" ht="16.5" thickTop="1" thickBot="1" x14ac:dyDescent="0.4">
      <c r="A22" s="15"/>
      <c r="B22" s="24"/>
      <c r="C22" s="24"/>
      <c r="D22" s="5" t="s">
        <v>18</v>
      </c>
      <c r="E22" s="21"/>
      <c r="F22" s="4">
        <f>E22*(IF($D$7="Penelitian Terapan",10,IF($D$7="Penelitian Dasar",10,IF($D$7="Penelitian Dosen Pemula",15,0))))</f>
        <v>0</v>
      </c>
      <c r="G22" s="6" t="str">
        <f>IF(E22=1,"tidak inovatif",IF(E22=2,"kurang inovatif",IF(E22=3,"-",IF(E22=4,"inovatif","Null"))))</f>
        <v>Null</v>
      </c>
      <c r="H22" s="22"/>
      <c r="I22" s="15"/>
    </row>
    <row r="23" spans="1:9" ht="16.5" thickTop="1" thickBot="1" x14ac:dyDescent="0.4">
      <c r="A23" s="15"/>
      <c r="B23" s="24"/>
      <c r="C23" s="24"/>
      <c r="D23" s="5" t="s">
        <v>19</v>
      </c>
      <c r="E23" s="21"/>
      <c r="F23" s="4">
        <f>E23*(IF($D$7="Penelitian Terapan",10,IF($D$7="Penelitian Dasar",10,IF($D$7="Penelitian Dosen Pemula",12,0))))</f>
        <v>0</v>
      </c>
      <c r="G23" s="6" t="str">
        <f>IF(E23=1,"banyak penelitian serupa",IF(E23=2,"penelitian belum banyak dilakukan",IF(E23=3,"-",IF(E23=4,"menggunakan pendekatan baru","Null"))))</f>
        <v>Null</v>
      </c>
      <c r="H23" s="22"/>
      <c r="I23" s="15"/>
    </row>
    <row r="24" spans="1:9" ht="88" customHeight="1" thickTop="1" thickBot="1" x14ac:dyDescent="0.4">
      <c r="A24" s="15"/>
      <c r="B24" s="24"/>
      <c r="C24" s="24"/>
      <c r="D24" s="5" t="s">
        <v>20</v>
      </c>
      <c r="E24" s="21"/>
      <c r="F24" s="4">
        <f>E24*(IF($D$7="Penelitian Terapan",5,IF($D$7="Penelitian Dasar",10,IF($D$7="Penelitian Dosen Pemula",15,0))))</f>
        <v>0</v>
      </c>
      <c r="G24" s="6" t="str">
        <f>IF(E24=1,"tidak ada roadmap",IF(E24=2,"ada roadmap namun tidak jelas",IF(E24=3,"roadmap jelas namun tidak ada penelitian sebelumnya yang mendasari, dan tidak ada keterkaitan antara milestone dengan penelitian",IF(E24=4,"roadmap jelas, ada penelitian yang mendasari, dan ada keterkaitan antara milestone dengan usulan penelitian","Null"))))</f>
        <v>Null</v>
      </c>
      <c r="H24" s="22"/>
      <c r="I24" s="15"/>
    </row>
    <row r="25" spans="1:9" ht="16.5" thickTop="1" thickBot="1" x14ac:dyDescent="0.4">
      <c r="A25" s="15"/>
      <c r="B25" s="24" t="s">
        <v>26</v>
      </c>
      <c r="C25" s="24"/>
      <c r="D25" s="5" t="s">
        <v>22</v>
      </c>
      <c r="E25" s="21"/>
      <c r="F25" s="4">
        <f>E25*(IF($D$7="Penelitian Terapan",5,IF($D$7="Penelitian Dasar",10,IF($D$7="Penelitian Dosen Pemula",10,0))))</f>
        <v>0</v>
      </c>
      <c r="G25" s="6" t="str">
        <f>IF(E25=1,"metode tidak akurat",IF(E25=2,"metode kurang akurat",IF(E25=3,"-",IF(E25=4,"metode akurat","Null"))))</f>
        <v>Null</v>
      </c>
      <c r="H25" s="22"/>
      <c r="I25" s="15"/>
    </row>
    <row r="26" spans="1:9" ht="38" customHeight="1" thickTop="1" thickBot="1" x14ac:dyDescent="0.4">
      <c r="A26" s="15"/>
      <c r="B26" s="24"/>
      <c r="C26" s="24"/>
      <c r="D26" s="5" t="s">
        <v>23</v>
      </c>
      <c r="E26" s="21"/>
      <c r="F26" s="4">
        <f>E26*(IF($D$7="Penelitian Terapan",5,IF($D$7="Penelitian Dasar",5,IF($D$7="Penelitian Dosen Pemula",5,0))))</f>
        <v>0</v>
      </c>
      <c r="G26" s="6" t="str">
        <f>IF(E26=1,"tidak ada pembagian tim",IF(E26=2,"ada pembagian tim tapi tidak jelas",IF(E26=3,"pembagian tim jelas tapi ada yang tidak sesuai dengan kepakaran",IF(E26=4,"pembagian tim jelas dan sesuai dengan kepakaran","Null"))))</f>
        <v>Null</v>
      </c>
      <c r="H26" s="22"/>
      <c r="I26" s="15"/>
    </row>
    <row r="27" spans="1:9" ht="32" thickTop="1" thickBot="1" x14ac:dyDescent="0.4">
      <c r="A27" s="15"/>
      <c r="B27" s="24"/>
      <c r="C27" s="24"/>
      <c r="D27" s="5" t="s">
        <v>24</v>
      </c>
      <c r="E27" s="21"/>
      <c r="F27" s="4">
        <f>E27*(IF($D$7="Penelitian Terapan",10,IF($D$7="Penelitian Dasar",10,IF($D$7="Penelitian Dosen Pemula",10,0))))</f>
        <v>0</v>
      </c>
      <c r="G27" s="6" t="str">
        <f>IF(E27=1,"metode tidak sinkron dengan waktu, luaran, dan fasilitas",IF(E27=2,"metode ada yang tidak sinkron dengan waktu, luaran, dan fasilitas",IF(E27=3,"-",IF(E27=4,"metode sinkron dengan waktu, luaran, dan fasilitas","Null"))))</f>
        <v>Null</v>
      </c>
      <c r="H27" s="22"/>
      <c r="I27" s="15"/>
    </row>
    <row r="28" spans="1:9" ht="37" customHeight="1" thickTop="1" thickBot="1" x14ac:dyDescent="0.4">
      <c r="A28" s="15"/>
      <c r="B28" s="24"/>
      <c r="C28" s="24"/>
      <c r="D28" s="5" t="s">
        <v>25</v>
      </c>
      <c r="E28" s="21"/>
      <c r="F28" s="4">
        <f>E28*(IF($D$7="Penelitian Terapan",5,IF($D$7="Penelitian Dasar",0,IF($D$7="Penelitian Dosen Pemula",0,0))))</f>
        <v>0</v>
      </c>
      <c r="G28" s="6" t="str">
        <f>IF(E28=1,"tidak ada mitra",IF(E28=2,"ada mitra tapi kurang kredibel",IF(E28=3,"mitra kredibel tapi dukungan tidak signifikan",IF(E28=4,"ada mitra kredibel dan dukungannya signifikan","Null"))))</f>
        <v>Null</v>
      </c>
      <c r="H28" s="22"/>
      <c r="I28" s="15"/>
    </row>
    <row r="29" spans="1:9" ht="42" customHeight="1" thickTop="1" thickBot="1" x14ac:dyDescent="0.4">
      <c r="A29" s="15"/>
      <c r="B29" s="24" t="s">
        <v>27</v>
      </c>
      <c r="C29" s="24"/>
      <c r="D29" s="5" t="s">
        <v>28</v>
      </c>
      <c r="E29" s="21"/>
      <c r="F29" s="4">
        <f>E29*(IF($D$7="Penelitian Terapan",5,IF($D$7="Penelitian Dasar",5,IF($D$7="Penelitian Dosen Pemula",5,0))))</f>
        <v>0</v>
      </c>
      <c r="G29" s="6" t="str">
        <f>IF(E29=1,"tidak ada pustaka primer",IF(E29=2,"pustaka tergolong primer dan mutakhir kurang dari 50%",IF(E29=3,"pustaka tergolong primer dan mutakhir sejumlah 51-80%",IF(E29=4,"pustaka tergolong primer dan mutakhir lebih besar 80%","Null"))))</f>
        <v>Null</v>
      </c>
      <c r="H29" s="22"/>
      <c r="I29" s="15"/>
    </row>
    <row r="30" spans="1:9" ht="56" customHeight="1" thickTop="1" thickBot="1" x14ac:dyDescent="0.4">
      <c r="A30" s="15"/>
      <c r="B30" s="24"/>
      <c r="C30" s="24"/>
      <c r="D30" s="5" t="s">
        <v>29</v>
      </c>
      <c r="E30" s="21"/>
      <c r="F30" s="4">
        <f>E30*(IF($D$7="Penelitian Terapan",5,IF($D$7="Penelitian Dasar",10,IF($D$7="Penelitian Dosen Pemula",5,0))))</f>
        <v>0</v>
      </c>
      <c r="G30" s="6" t="str">
        <f>IF(E30=1,"referensi tidak relevan dan ada yang tidak disitasi dalam proposal",IF(E30=2,"sebagian referensi tidak relevan",IF(E30=3,"referensi relevan namun sebagian jurnal tidak bereputasi dan berdampak",IF(E30=4,"referensi relevan dan dari jurnal bereputasi dan berdampak","Null"))))</f>
        <v>Null</v>
      </c>
      <c r="H30" s="22"/>
      <c r="I30" s="15"/>
    </row>
    <row r="31" spans="1:9" ht="29.5" thickTop="1" thickBot="1" x14ac:dyDescent="0.4">
      <c r="A31" s="15"/>
      <c r="B31" s="15"/>
      <c r="C31" s="13"/>
      <c r="D31" s="14"/>
      <c r="E31" s="7" t="s">
        <v>31</v>
      </c>
      <c r="F31" s="10">
        <f>SUM(F18:F30)</f>
        <v>0</v>
      </c>
      <c r="G31" s="8"/>
      <c r="H31" s="9"/>
      <c r="I31" s="15"/>
    </row>
    <row r="32" spans="1:9" ht="24.5" thickTop="1" thickBot="1" x14ac:dyDescent="0.4">
      <c r="A32" s="15"/>
      <c r="B32" s="15"/>
      <c r="C32" s="13"/>
      <c r="D32" s="14"/>
      <c r="E32" s="7" t="s">
        <v>32</v>
      </c>
      <c r="F32" s="30" t="str">
        <f>IF(F31&gt;=350,"Dapat Diusulkan","Sempurnakan Draft Proposal")</f>
        <v>Sempurnakan Draft Proposal</v>
      </c>
      <c r="G32" s="30"/>
      <c r="H32" s="31"/>
      <c r="I32" s="15"/>
    </row>
    <row r="33" spans="1:9" ht="16" thickTop="1" x14ac:dyDescent="0.35">
      <c r="A33" s="15"/>
      <c r="B33" s="23" t="s">
        <v>37</v>
      </c>
      <c r="C33" s="13"/>
      <c r="D33" s="14"/>
      <c r="E33" s="15"/>
      <c r="F33" s="15"/>
      <c r="G33" s="15"/>
      <c r="H33" s="15"/>
      <c r="I33" s="15"/>
    </row>
  </sheetData>
  <sheetProtection algorithmName="SHA-512" hashValue="o1dy7fnByzXOyXJO7VEqOrcFj+o+/tyHJ/zqBMElfN5hgOWImyM5GOmV/SkFYKE4x2QmjL3QvzWCYOFW4pOlXw==" saltValue="RABUtl3XetPJ6k5p8D9cQw==" spinCount="100000" sheet="1" objects="1" scenarios="1"/>
  <mergeCells count="17">
    <mergeCell ref="D5:H5"/>
    <mergeCell ref="D6:H6"/>
    <mergeCell ref="D7:H7"/>
    <mergeCell ref="G11:H15"/>
    <mergeCell ref="F32:H32"/>
    <mergeCell ref="B21:C24"/>
    <mergeCell ref="B25:C28"/>
    <mergeCell ref="B29:C30"/>
    <mergeCell ref="B10:D10"/>
    <mergeCell ref="B9:D9"/>
    <mergeCell ref="B17:D17"/>
    <mergeCell ref="B11:D11"/>
    <mergeCell ref="B12:D12"/>
    <mergeCell ref="B13:D13"/>
    <mergeCell ref="B14:D14"/>
    <mergeCell ref="B15:D15"/>
    <mergeCell ref="B18:C20"/>
  </mergeCells>
  <dataValidations count="4">
    <dataValidation type="list" allowBlank="1" showInputMessage="1" showErrorMessage="1" sqref="E11:E16">
      <formula1>"Sesuai,Tidak Sesuai"</formula1>
    </dataValidation>
    <dataValidation type="list" allowBlank="1" showInputMessage="1" showErrorMessage="1" sqref="E18 E20 E24 E26 E28:E30">
      <formula1>"1,2,3,4"</formula1>
    </dataValidation>
    <dataValidation type="list" allowBlank="1" showInputMessage="1" showErrorMessage="1" sqref="E19 E21 E22 E23 E25 E27">
      <formula1>"1,2,4"</formula1>
    </dataValidation>
    <dataValidation type="list" allowBlank="1" showInputMessage="1" showErrorMessage="1" sqref="D7:H7">
      <formula1>"Penelitian Dasar,Penelitian Terapan,Penelitian Dosen Pemula"</formula1>
    </dataValidation>
  </dataValidations>
  <hyperlinks>
    <hyperlink ref="B3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DPPM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dcterms:created xsi:type="dcterms:W3CDTF">2025-03-14T02:31:51Z</dcterms:created>
  <dcterms:modified xsi:type="dcterms:W3CDTF">2025-12-23T16:38:19Z</dcterms:modified>
</cp:coreProperties>
</file>